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2" i="1" l="1"/>
  <c r="C75" i="1"/>
  <c r="H51" i="1"/>
  <c r="H50" i="1"/>
  <c r="H30" i="1"/>
  <c r="H26" i="1"/>
  <c r="H25" i="1" l="1"/>
  <c r="H34" i="1"/>
  <c r="H62" i="1" l="1"/>
  <c r="H14" i="1" l="1"/>
  <c r="H55" i="1" l="1"/>
  <c r="H39" i="1"/>
  <c r="H31" i="1" l="1"/>
  <c r="H64" i="1" s="1"/>
  <c r="H13" i="1" l="1"/>
</calcChain>
</file>

<file path=xl/sharedStrings.xml><?xml version="1.0" encoding="utf-8"?>
<sst xmlns="http://schemas.openxmlformats.org/spreadsheetml/2006/main" count="190" uniqueCount="127">
  <si>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</si>
  <si>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</si>
  <si>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</si>
  <si>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</si>
  <si>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</si>
  <si>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</si>
  <si>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</si>
  <si>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</si>
  <si>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</si>
  <si>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</si>
  <si>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</si>
  <si>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</si>
  <si>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</si>
  <si>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</si>
  <si>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</si>
  <si>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</si>
  <si>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</si>
  <si>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</si>
  <si>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</si>
  <si>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</si>
  <si>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</si>
  <si>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</si>
  <si>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</si>
  <si>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</si>
  <si>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</si>
  <si>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</si>
  <si>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</si>
  <si>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</si>
  <si>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</si>
  <si>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>FINANSIJSKI IZVEŠTAJ</t>
  </si>
  <si>
    <t>Stanje raspoloživih sredstava po namenama za primarnu  zdravstvenu zaštitu</t>
  </si>
  <si>
    <t>Stanje raspoloživih sredstava po namenama za stomatološku  zdravstvenu zaštitu</t>
  </si>
  <si>
    <t>UKUPNO MATERIJALNI TROŠKOVI</t>
  </si>
  <si>
    <t>Print SR</t>
  </si>
  <si>
    <t>Dana: 08.04.2026</t>
  </si>
  <si>
    <t>Primljena i neutrošena participacija od 08.04.2026</t>
  </si>
  <si>
    <t xml:space="preserve">Dana 08.04.2026. godine Dom zdravlja Požarevac je izvršio plaćanje prema dobavljačima: </t>
  </si>
  <si>
    <t>Elektroprivreda TE- KO</t>
  </si>
  <si>
    <t>Toplifikacija JP</t>
  </si>
  <si>
    <t>NIS ad</t>
  </si>
  <si>
    <t>Vin-auto</t>
  </si>
  <si>
    <t>Tehnomarket</t>
  </si>
  <si>
    <t>Zavod za javno zdravlje Požarevac</t>
  </si>
  <si>
    <t>Lavija</t>
  </si>
  <si>
    <t>Vujić STR, Darinka Vujić</t>
  </si>
  <si>
    <t>AQUA MARIJA TR - Požarevac</t>
  </si>
  <si>
    <t>Razvigor</t>
  </si>
  <si>
    <t>STIG CENTAR DOO</t>
  </si>
  <si>
    <t>PANORAMA</t>
  </si>
  <si>
    <t>JKP Komunalne službe</t>
  </si>
  <si>
    <t>Evropa Okovi</t>
  </si>
  <si>
    <t>Agatel</t>
  </si>
  <si>
    <t>Auto- Mirkos doo</t>
  </si>
  <si>
    <t>Dunav osiguranje</t>
  </si>
  <si>
    <t>Auto servis Dule</t>
  </si>
  <si>
    <t>Tip Top perionica</t>
  </si>
  <si>
    <t>Infolab doo</t>
  </si>
  <si>
    <t>Serbiabroadband-SBB Solutions</t>
  </si>
  <si>
    <t>SCHILLER DOO</t>
  </si>
  <si>
    <t>Perla</t>
  </si>
  <si>
    <t>MT: S Telekom 062</t>
  </si>
  <si>
    <t>MT: S Telekom 065</t>
  </si>
  <si>
    <t>MT: S Telekom 012</t>
  </si>
  <si>
    <t>Elping</t>
  </si>
  <si>
    <t>TEKO5604/1/2026/501</t>
  </si>
  <si>
    <t>OG2/2026-924</t>
  </si>
  <si>
    <t>OG2/2026-923</t>
  </si>
  <si>
    <t>9006459449</t>
  </si>
  <si>
    <t>9006457939</t>
  </si>
  <si>
    <t>9006480332</t>
  </si>
  <si>
    <t>IF26-0013</t>
  </si>
  <si>
    <t>IF26-0010</t>
  </si>
  <si>
    <t>IF26-0007</t>
  </si>
  <si>
    <t>IF26-0011</t>
  </si>
  <si>
    <t>IF26-0060</t>
  </si>
  <si>
    <t>IF26-0088</t>
  </si>
  <si>
    <t>IF26-0009</t>
  </si>
  <si>
    <t>IF26-0008</t>
  </si>
  <si>
    <t>24/99-807-70-2026</t>
  </si>
  <si>
    <t>25/99-808-70-2026</t>
  </si>
  <si>
    <t>IF26-0012</t>
  </si>
  <si>
    <t>161/2026</t>
  </si>
  <si>
    <t>162/2026</t>
  </si>
  <si>
    <t>26-F01-00024</t>
  </si>
  <si>
    <t>26-POS-03430</t>
  </si>
  <si>
    <t>13-26</t>
  </si>
  <si>
    <t>2282022</t>
  </si>
  <si>
    <t>26-RN001000005</t>
  </si>
  <si>
    <t>366726</t>
  </si>
  <si>
    <t>366626</t>
  </si>
  <si>
    <t>295026</t>
  </si>
  <si>
    <t>366526</t>
  </si>
  <si>
    <t>294826</t>
  </si>
  <si>
    <t>294926</t>
  </si>
  <si>
    <t>294726</t>
  </si>
  <si>
    <t>2002261</t>
  </si>
  <si>
    <t>156/2026</t>
  </si>
  <si>
    <t>R-0110/26VP</t>
  </si>
  <si>
    <t>26-50-0017</t>
  </si>
  <si>
    <t>35/99-818-70-2026</t>
  </si>
  <si>
    <t>51-1147-1013126</t>
  </si>
  <si>
    <t>38/2026</t>
  </si>
  <si>
    <t>7/26</t>
  </si>
  <si>
    <t>19/2026</t>
  </si>
  <si>
    <t>5213-2026-TU-0025</t>
  </si>
  <si>
    <t>9096447014</t>
  </si>
  <si>
    <t>9096762583</t>
  </si>
  <si>
    <t>9096458764</t>
  </si>
  <si>
    <t>26-RN002000107</t>
  </si>
  <si>
    <t>26-02-00099</t>
  </si>
  <si>
    <t>RN51-1147-5048825</t>
  </si>
  <si>
    <t>RN51-1147-5049125</t>
  </si>
  <si>
    <t>RN51-1147-5048925</t>
  </si>
  <si>
    <t>RN51-1147-5048325</t>
  </si>
  <si>
    <t>RN51-1147-5048525</t>
  </si>
  <si>
    <t>RN51-1147-5048425</t>
  </si>
  <si>
    <t>RN51-1147-5048625</t>
  </si>
  <si>
    <t>RN51-1147-5048725</t>
  </si>
  <si>
    <t>RN51-1147-5049225</t>
  </si>
  <si>
    <t>26-RN001000008</t>
  </si>
  <si>
    <t>03-293-062-1082333</t>
  </si>
  <si>
    <t>92-293-065-1082334</t>
  </si>
  <si>
    <t>57-293-012-1082332</t>
  </si>
  <si>
    <t>48-293-012-1082335</t>
  </si>
  <si>
    <t>14-26</t>
  </si>
  <si>
    <t>082/26</t>
  </si>
  <si>
    <t>UKUPNO ENERGENTI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</si>
</sst>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99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5" fillId="0" borderId="0"/>
    <xf numFmtId="0" fontId="7" fillId="0" borderId="0"/>
    <xf numFmtId="0" fontId="8" fillId="0" borderId="0"/>
  </cellStyleXfs>
  <cellXfs count="70">
    <xf numFmtId="0" fontId="0" fillId="0" borderId="0" xfId="0"/>
    <xf numFmtId="4" fontId="0" fillId="0" borderId="1" xfId="0" applyNumberForma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3" fillId="0" borderId="1" xfId="0" applyNumberFormat="1" applyFont="1" applyFill="1" applyBorder="1"/>
    <xf numFmtId="4" fontId="1" fillId="0" borderId="0" xfId="0" applyNumberFormat="1" applyFont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0" fillId="0" borderId="1" xfId="0" applyNumberFormat="1" applyFill="1" applyBorder="1"/>
    <xf numFmtId="165" fontId="0" fillId="0" borderId="1" xfId="0" applyNumberFormat="1" applyBorder="1"/>
    <xf numFmtId="4" fontId="0" fillId="0" borderId="0" xfId="0" applyNumberFormat="1" applyBorder="1"/>
    <xf numFmtId="4" fontId="1" fillId="0" borderId="0" xfId="0" applyNumberFormat="1" applyFont="1" applyFill="1" applyBorder="1"/>
    <xf numFmtId="4" fontId="3" fillId="0" borderId="0" xfId="0" applyNumberFormat="1" applyFont="1" applyFill="1" applyBorder="1"/>
    <xf numFmtId="4" fontId="0" fillId="2" borderId="1" xfId="0" applyNumberFormat="1" applyFill="1" applyBorder="1"/>
    <xf numFmtId="9" fontId="0" fillId="0" borderId="0" xfId="0" applyNumberFormat="1"/>
    <xf numFmtId="4" fontId="3" fillId="0" borderId="0" xfId="0" applyNumberFormat="1" applyFont="1" applyFill="1" applyBorder="1" applyAlignment="1">
      <alignment horizontal="center"/>
    </xf>
    <xf numFmtId="165" fontId="1" fillId="4" borderId="1" xfId="0" applyNumberFormat="1" applyFont="1" applyFill="1" applyBorder="1"/>
    <xf numFmtId="4" fontId="1" fillId="4" borderId="1" xfId="0" applyNumberFormat="1" applyFont="1" applyFill="1" applyBorder="1"/>
    <xf numFmtId="4" fontId="1" fillId="5" borderId="1" xfId="0" applyNumberFormat="1" applyFont="1" applyFill="1" applyBorder="1"/>
    <xf numFmtId="165" fontId="1" fillId="3" borderId="1" xfId="0" applyNumberFormat="1" applyFont="1" applyFill="1" applyBorder="1"/>
    <xf numFmtId="4" fontId="1" fillId="3" borderId="1" xfId="0" applyNumberFormat="1" applyFont="1" applyFill="1" applyBorder="1"/>
    <xf numFmtId="165" fontId="0" fillId="5" borderId="1" xfId="0" applyNumberFormat="1" applyFill="1" applyBorder="1"/>
    <xf numFmtId="165" fontId="1" fillId="6" borderId="1" xfId="0" applyNumberFormat="1" applyFont="1" applyFill="1" applyBorder="1"/>
    <xf numFmtId="4" fontId="1" fillId="6" borderId="1" xfId="0" applyNumberFormat="1" applyFont="1" applyFill="1" applyBorder="1"/>
    <xf numFmtId="4" fontId="4" fillId="5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165" fontId="1" fillId="5" borderId="1" xfId="0" applyNumberFormat="1" applyFont="1" applyFill="1" applyBorder="1"/>
    <xf numFmtId="165" fontId="1" fillId="0" borderId="1" xfId="0" applyNumberFormat="1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/>
    <xf numFmtId="0" fontId="7" fillId="0" borderId="1" xfId="0" applyFont="1" applyFill="1" applyBorder="1" applyAlignment="1">
      <alignment horizontal="left"/>
    </xf>
    <xf numFmtId="0" fontId="9" fillId="0" borderId="1" xfId="3" applyFont="1" applyBorder="1"/>
    <xf numFmtId="4" fontId="7" fillId="0" borderId="1" xfId="0" applyNumberFormat="1" applyFont="1" applyFill="1" applyBorder="1" applyAlignment="1">
      <alignment horizontal="right"/>
    </xf>
    <xf numFmtId="49" fontId="9" fillId="0" borderId="1" xfId="3" applyNumberFormat="1" applyFont="1" applyBorder="1" applyAlignment="1">
      <alignment horizontal="left"/>
    </xf>
    <xf numFmtId="4" fontId="9" fillId="0" borderId="1" xfId="3" applyNumberFormat="1" applyFont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5" borderId="1" xfId="0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4" fontId="9" fillId="0" borderId="1" xfId="3" applyNumberFormat="1" applyFont="1" applyFill="1" applyBorder="1"/>
    <xf numFmtId="49" fontId="9" fillId="0" borderId="1" xfId="3" applyNumberFormat="1" applyFont="1" applyBorder="1"/>
    <xf numFmtId="49" fontId="7" fillId="0" borderId="1" xfId="0" applyNumberFormat="1" applyFont="1" applyFill="1" applyBorder="1" applyAlignment="1">
      <alignment horizontal="left"/>
    </xf>
    <xf numFmtId="4" fontId="11" fillId="0" borderId="1" xfId="3" applyNumberFormat="1" applyFont="1" applyFill="1" applyBorder="1"/>
    <xf numFmtId="4" fontId="11" fillId="0" borderId="1" xfId="3" applyNumberFormat="1" applyFont="1" applyBorder="1" applyAlignment="1">
      <alignment horizontal="right"/>
    </xf>
    <xf numFmtId="4" fontId="11" fillId="0" borderId="2" xfId="3" applyNumberFormat="1" applyFont="1" applyFill="1" applyBorder="1" applyAlignment="1">
      <alignment horizontal="center"/>
    </xf>
    <xf numFmtId="49" fontId="11" fillId="0" borderId="1" xfId="3" applyNumberFormat="1" applyFont="1" applyBorder="1" applyAlignment="1">
      <alignment horizontal="left"/>
    </xf>
  </cellXfs>
  <cellStyles count="4">
    <cellStyle name="Excel Built-in Normal" xfId="1"/>
    <cellStyle name="Normal" xfId="0" builtinId="0"/>
    <cellStyle name="Normal 2 3" xfId="2"/>
    <cellStyle name="Normal_Sheet1" xfId="3"/>
  </cellStyles>
  <dxfs count="0"/>
  <tableStyles count="0" defaultTableStyle="TableStyleMedium2" defaultPivotStyle="PivotStyleLight16"/>
  <colors>
    <mruColors>
      <color rgb="FF3399FF"/>
      <color rgb="FFFFFF66"/>
      <color rgb="FFFF66FF"/>
      <color rgb="FF99FF99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32"/>
  <sheetViews>
    <sheetView tabSelected="1" topLeftCell="B1" zoomScaleNormal="100" workbookViewId="0">
      <selection activeCell="B132" sqref="B132"/>
    </sheetView>
  </sheetViews>
  <sheetFormatPr defaultRowHeight="15" x14ac:dyDescent="0.25"/>
  <cols>
    <col min="1" max="1" width="3.42578125" hidden="1" customWidth="1"/>
    <col min="2" max="2" width="50.85546875" customWidth="1"/>
    <col min="3" max="3" width="23.28515625" customWidth="1"/>
    <col min="4" max="4" width="22.28515625" customWidth="1"/>
    <col min="5" max="5" width="10.140625" customWidth="1"/>
    <col min="6" max="6" width="10.85546875" customWidth="1"/>
    <col min="7" max="7" width="11.5703125" customWidth="1"/>
    <col min="8" max="8" width="14.140625" customWidth="1"/>
    <col min="9" max="9" width="14" style="2" customWidth="1"/>
    <col min="10" max="10" width="12.7109375" style="2" customWidth="1"/>
    <col min="11" max="11" width="12.7109375" bestFit="1" customWidth="1"/>
    <col min="12" max="12" width="11.7109375" bestFit="1" customWidth="1"/>
    <col min="13" max="13" width="12.7109375" style="2" bestFit="1" customWidth="1"/>
  </cols>
  <sheetData>
    <row r="2" spans="2:15" ht="21" x14ac:dyDescent="0.35">
      <c r="B2" s="38" t="s">
        <v>29</v>
      </c>
      <c r="C2" s="38"/>
      <c r="D2" s="38"/>
      <c r="E2" s="38"/>
      <c r="F2" s="38"/>
      <c r="G2" s="38"/>
      <c r="H2" s="38"/>
    </row>
    <row r="4" spans="2:15" x14ac:dyDescent="0.25">
      <c r="B4" s="45" t="s">
        <v>0</v>
      </c>
      <c r="C4" s="45"/>
      <c r="D4" s="45"/>
    </row>
    <row r="5" spans="2:15" x14ac:dyDescent="0.25">
      <c r="B5" s="45" t="s">
        <v>1</v>
      </c>
      <c r="C5" s="45"/>
      <c r="D5" s="45"/>
    </row>
    <row r="6" spans="2:15" x14ac:dyDescent="0.25">
      <c r="B6" s="45" t="s">
        <v>2</v>
      </c>
      <c r="C6" s="45"/>
      <c r="D6" s="45"/>
    </row>
    <row r="7" spans="2:15" x14ac:dyDescent="0.25">
      <c r="I7" s="5"/>
      <c r="J7" s="5"/>
    </row>
    <row r="8" spans="2:15" x14ac:dyDescent="0.25">
      <c r="B8" s="59" t="s">
        <v>34</v>
      </c>
      <c r="C8" s="59"/>
      <c r="D8" s="59"/>
      <c r="E8" s="59"/>
      <c r="F8" s="59"/>
      <c r="G8" s="59"/>
      <c r="H8" s="59"/>
      <c r="I8" s="5"/>
      <c r="J8" s="5"/>
    </row>
    <row r="9" spans="2:15" x14ac:dyDescent="0.25">
      <c r="C9" s="9"/>
      <c r="D9" s="9"/>
      <c r="E9" s="9"/>
      <c r="F9" s="9"/>
      <c r="G9" s="9"/>
      <c r="I9" s="5"/>
      <c r="J9" s="5"/>
      <c r="K9" s="12"/>
      <c r="L9" s="12"/>
      <c r="M9" s="12"/>
      <c r="N9" s="12"/>
      <c r="O9" s="12"/>
    </row>
    <row r="10" spans="2:15" x14ac:dyDescent="0.25">
      <c r="C10" s="9"/>
      <c r="D10" s="9"/>
      <c r="E10" s="9"/>
      <c r="F10" s="9"/>
      <c r="G10" s="9"/>
      <c r="I10" s="5"/>
      <c r="J10" s="5"/>
      <c r="K10" s="12"/>
      <c r="L10" s="12"/>
      <c r="M10" s="12"/>
      <c r="N10" s="12"/>
      <c r="O10" s="12"/>
    </row>
    <row r="11" spans="2:15" ht="18.75" x14ac:dyDescent="0.3">
      <c r="B11" s="56" t="s">
        <v>3</v>
      </c>
      <c r="C11" s="57"/>
      <c r="D11" s="57"/>
      <c r="E11" s="57"/>
      <c r="F11" s="58"/>
      <c r="G11" s="27" t="s">
        <v>4</v>
      </c>
      <c r="H11" s="27" t="s">
        <v>5</v>
      </c>
      <c r="I11" s="5"/>
      <c r="J11" s="5"/>
      <c r="K11" s="52"/>
      <c r="L11" s="52"/>
      <c r="M11" s="52"/>
      <c r="N11" s="52"/>
      <c r="O11" s="52"/>
    </row>
    <row r="12" spans="2:15" x14ac:dyDescent="0.25">
      <c r="B12" s="54" t="s">
        <v>6</v>
      </c>
      <c r="C12" s="54"/>
      <c r="D12" s="54"/>
      <c r="E12" s="54"/>
      <c r="F12" s="54"/>
      <c r="G12" s="28">
        <v>46120</v>
      </c>
      <c r="H12" s="20">
        <v>1714163.09</v>
      </c>
      <c r="I12" s="5"/>
      <c r="J12" s="5"/>
      <c r="K12" s="12"/>
      <c r="L12" s="12"/>
      <c r="M12" s="12"/>
      <c r="N12" s="12"/>
      <c r="O12" s="12"/>
    </row>
    <row r="13" spans="2:15" x14ac:dyDescent="0.25">
      <c r="B13" s="53" t="s">
        <v>7</v>
      </c>
      <c r="C13" s="53"/>
      <c r="D13" s="53"/>
      <c r="E13" s="53"/>
      <c r="F13" s="53"/>
      <c r="G13" s="29">
        <v>46120</v>
      </c>
      <c r="H13" s="1">
        <f>H14+H31-H39-H55</f>
        <v>667192.58999999985</v>
      </c>
      <c r="I13" s="5"/>
      <c r="J13" s="5"/>
      <c r="K13" s="3"/>
      <c r="L13" s="3"/>
      <c r="M13" s="12"/>
      <c r="N13" s="3"/>
      <c r="O13" s="3"/>
    </row>
    <row r="14" spans="2:15" x14ac:dyDescent="0.25">
      <c r="B14" s="55" t="s">
        <v>30</v>
      </c>
      <c r="C14" s="55"/>
      <c r="D14" s="55"/>
      <c r="E14" s="55"/>
      <c r="F14" s="55"/>
      <c r="G14" s="21">
        <v>46120</v>
      </c>
      <c r="H14" s="22">
        <f>SUM(H15:H30)</f>
        <v>3622214.83</v>
      </c>
      <c r="I14" s="13"/>
      <c r="J14" s="5"/>
      <c r="K14" s="12"/>
      <c r="L14" s="3"/>
      <c r="M14" s="12"/>
      <c r="N14" s="3"/>
      <c r="O14" s="3"/>
    </row>
    <row r="15" spans="2:15" x14ac:dyDescent="0.25">
      <c r="B15" s="39" t="s">
        <v>8</v>
      </c>
      <c r="C15" s="40"/>
      <c r="D15" s="40"/>
      <c r="E15" s="40"/>
      <c r="F15" s="41"/>
      <c r="G15" s="10"/>
      <c r="H15" s="6">
        <v>0</v>
      </c>
      <c r="I15" s="14"/>
      <c r="J15" s="5"/>
      <c r="K15" s="2"/>
    </row>
    <row r="16" spans="2:15" x14ac:dyDescent="0.25">
      <c r="B16" s="39" t="s">
        <v>9</v>
      </c>
      <c r="C16" s="40"/>
      <c r="D16" s="40"/>
      <c r="E16" s="40"/>
      <c r="F16" s="41"/>
      <c r="G16" s="10"/>
      <c r="H16" s="6">
        <v>0</v>
      </c>
      <c r="I16" s="14"/>
      <c r="J16" s="5"/>
      <c r="K16" s="2"/>
    </row>
    <row r="17" spans="2:13" x14ac:dyDescent="0.25">
      <c r="B17" s="39" t="s">
        <v>10</v>
      </c>
      <c r="C17" s="40"/>
      <c r="D17" s="40"/>
      <c r="E17" s="40"/>
      <c r="F17" s="41"/>
      <c r="G17" s="10"/>
      <c r="H17" s="6">
        <v>0</v>
      </c>
      <c r="I17" s="14"/>
      <c r="J17" s="5"/>
      <c r="K17" s="2"/>
    </row>
    <row r="18" spans="2:13" x14ac:dyDescent="0.25">
      <c r="B18" s="39" t="s">
        <v>11</v>
      </c>
      <c r="C18" s="40"/>
      <c r="D18" s="40"/>
      <c r="E18" s="40"/>
      <c r="F18" s="41"/>
      <c r="G18" s="10"/>
      <c r="H18" s="4">
        <v>0</v>
      </c>
      <c r="I18" s="14"/>
      <c r="J18" s="5"/>
      <c r="K18" s="2"/>
      <c r="L18" s="2"/>
    </row>
    <row r="19" spans="2:13" x14ac:dyDescent="0.25">
      <c r="B19" s="39" t="s">
        <v>24</v>
      </c>
      <c r="C19" s="40"/>
      <c r="D19" s="40"/>
      <c r="E19" s="40"/>
      <c r="F19" s="41"/>
      <c r="G19" s="10"/>
      <c r="H19" s="15">
        <v>0</v>
      </c>
      <c r="I19" s="14"/>
      <c r="J19" s="5"/>
      <c r="K19" s="2"/>
      <c r="L19" s="2"/>
    </row>
    <row r="20" spans="2:13" x14ac:dyDescent="0.25">
      <c r="B20" s="39" t="s">
        <v>12</v>
      </c>
      <c r="C20" s="40"/>
      <c r="D20" s="40"/>
      <c r="E20" s="40"/>
      <c r="F20" s="41"/>
      <c r="G20" s="10"/>
      <c r="H20" s="4">
        <v>0</v>
      </c>
      <c r="I20" s="14"/>
      <c r="J20" s="5"/>
    </row>
    <row r="21" spans="2:13" x14ac:dyDescent="0.25">
      <c r="B21" s="39" t="s">
        <v>13</v>
      </c>
      <c r="C21" s="40"/>
      <c r="D21" s="40"/>
      <c r="E21" s="40"/>
      <c r="F21" s="41"/>
      <c r="G21" s="10"/>
      <c r="H21" s="4">
        <v>0</v>
      </c>
      <c r="I21" s="14"/>
      <c r="J21" s="5"/>
    </row>
    <row r="22" spans="2:13" x14ac:dyDescent="0.25">
      <c r="B22" s="39" t="s">
        <v>26</v>
      </c>
      <c r="C22" s="40"/>
      <c r="D22" s="40"/>
      <c r="E22" s="40"/>
      <c r="F22" s="41"/>
      <c r="G22" s="10"/>
      <c r="H22" s="4">
        <v>0</v>
      </c>
      <c r="I22" s="14"/>
      <c r="J22" s="5"/>
    </row>
    <row r="23" spans="2:13" x14ac:dyDescent="0.25">
      <c r="B23" s="39" t="s">
        <v>14</v>
      </c>
      <c r="C23" s="40"/>
      <c r="D23" s="40"/>
      <c r="E23" s="40"/>
      <c r="F23" s="41"/>
      <c r="G23" s="10"/>
      <c r="H23" s="4">
        <v>0</v>
      </c>
      <c r="I23" s="14"/>
      <c r="J23" s="5"/>
      <c r="K23" s="2"/>
    </row>
    <row r="24" spans="2:13" x14ac:dyDescent="0.25">
      <c r="B24" s="39" t="s">
        <v>28</v>
      </c>
      <c r="C24" s="40"/>
      <c r="D24" s="40"/>
      <c r="E24" s="40"/>
      <c r="F24" s="41"/>
      <c r="G24" s="10"/>
      <c r="H24" s="4">
        <v>0</v>
      </c>
      <c r="I24" s="14"/>
      <c r="J24" s="5"/>
      <c r="K24" s="2"/>
    </row>
    <row r="25" spans="2:13" x14ac:dyDescent="0.25">
      <c r="B25" s="39" t="s">
        <v>15</v>
      </c>
      <c r="C25" s="40"/>
      <c r="D25" s="40"/>
      <c r="E25" s="40"/>
      <c r="F25" s="41"/>
      <c r="G25" s="10"/>
      <c r="H25" s="4">
        <f>1191474.75-1165543.97+1608914.83</f>
        <v>1634845.61</v>
      </c>
      <c r="I25" s="14"/>
      <c r="J25" s="5"/>
      <c r="K25" s="2"/>
      <c r="L25" s="16"/>
      <c r="M25" s="14"/>
    </row>
    <row r="26" spans="2:13" x14ac:dyDescent="0.25">
      <c r="B26" s="39" t="s">
        <v>16</v>
      </c>
      <c r="C26" s="40"/>
      <c r="D26" s="40"/>
      <c r="E26" s="40"/>
      <c r="F26" s="41"/>
      <c r="G26" s="10"/>
      <c r="H26" s="4">
        <f>1414432.96-1368170.76-41613.05+625.55+1518380.15-1305045.7-200000+1120381.01+142246.67-981473.09-64547.31-2264-23942+141.18-81090.39+1279270.41-1152788.49+1764088.53+84929.67-336309.38-1048988.07-5448.69-245627.16-11001.46-105.72-12-6-602.59-51892.14-84.1-89699.2-6053.98-60.53-47.01-2676-10419-99.72-6-21252.8-34710.1-6-6-8684-3471-96.1-11394-25391.05-6050-1102.45-8145.94-40000-62102-141.78-414.68-8678-84.1+3520+6528+32495.46-12-31624.6+947381.07+1006263.3-133737.24-268.99+12695-1289890.86+1503476.24-194948.75</f>
        <v>1924569.2199999997</v>
      </c>
      <c r="J26" s="14"/>
      <c r="K26" s="2"/>
      <c r="L26" s="2"/>
    </row>
    <row r="27" spans="2:13" x14ac:dyDescent="0.25">
      <c r="B27" s="39" t="s">
        <v>27</v>
      </c>
      <c r="C27" s="40"/>
      <c r="D27" s="40"/>
      <c r="E27" s="40"/>
      <c r="F27" s="41"/>
      <c r="G27" s="10"/>
      <c r="H27" s="4">
        <v>0</v>
      </c>
      <c r="I27" s="14"/>
      <c r="J27" s="5"/>
      <c r="K27" s="5"/>
      <c r="L27" s="2"/>
    </row>
    <row r="28" spans="2:13" x14ac:dyDescent="0.25">
      <c r="B28" s="39" t="s">
        <v>17</v>
      </c>
      <c r="C28" s="40"/>
      <c r="D28" s="40"/>
      <c r="E28" s="40"/>
      <c r="F28" s="41"/>
      <c r="G28" s="10"/>
      <c r="H28" s="4">
        <v>0</v>
      </c>
      <c r="I28" s="14"/>
      <c r="J28" s="5"/>
      <c r="K28" s="2"/>
    </row>
    <row r="29" spans="2:13" x14ac:dyDescent="0.25">
      <c r="B29" s="39" t="s">
        <v>18</v>
      </c>
      <c r="C29" s="40"/>
      <c r="D29" s="40"/>
      <c r="E29" s="40"/>
      <c r="F29" s="41"/>
      <c r="G29" s="10"/>
      <c r="H29" s="4">
        <v>0</v>
      </c>
      <c r="I29" s="14"/>
      <c r="J29" s="5"/>
      <c r="K29" s="2"/>
      <c r="L29" s="2"/>
    </row>
    <row r="30" spans="2:13" x14ac:dyDescent="0.25">
      <c r="B30" s="39" t="s">
        <v>35</v>
      </c>
      <c r="C30" s="40"/>
      <c r="D30" s="40"/>
      <c r="E30" s="40"/>
      <c r="F30" s="41"/>
      <c r="G30" s="10"/>
      <c r="H30" s="4">
        <f>1900+8700+2150+4300+10050+2750+1450+7350+3900+7700+3350+5550+3650</f>
        <v>62800</v>
      </c>
      <c r="I30" s="14"/>
      <c r="J30" s="5"/>
      <c r="K30" s="2"/>
      <c r="L30" s="2"/>
    </row>
    <row r="31" spans="2:13" x14ac:dyDescent="0.25">
      <c r="B31" s="60" t="s">
        <v>31</v>
      </c>
      <c r="C31" s="61"/>
      <c r="D31" s="61"/>
      <c r="E31" s="61"/>
      <c r="F31" s="62"/>
      <c r="G31" s="21">
        <v>46120</v>
      </c>
      <c r="H31" s="22">
        <f>H32+H33+H34+H35+H37+H38+H36</f>
        <v>377790.37000000005</v>
      </c>
      <c r="I31" s="5"/>
      <c r="K31" s="2"/>
      <c r="L31" s="2"/>
    </row>
    <row r="32" spans="2:13" x14ac:dyDescent="0.25">
      <c r="B32" s="39" t="s">
        <v>8</v>
      </c>
      <c r="C32" s="40"/>
      <c r="D32" s="40"/>
      <c r="E32" s="40"/>
      <c r="F32" s="41"/>
      <c r="G32" s="11"/>
      <c r="H32" s="6">
        <v>0</v>
      </c>
      <c r="I32" s="5"/>
      <c r="J32" s="5"/>
      <c r="K32" s="2"/>
      <c r="L32" s="2"/>
    </row>
    <row r="33" spans="2:12" x14ac:dyDescent="0.25">
      <c r="B33" s="39" t="s">
        <v>11</v>
      </c>
      <c r="C33" s="40"/>
      <c r="D33" s="40"/>
      <c r="E33" s="40"/>
      <c r="F33" s="41"/>
      <c r="G33" s="11"/>
      <c r="H33" s="4">
        <v>0</v>
      </c>
      <c r="I33" s="5"/>
      <c r="J33" s="5"/>
      <c r="K33" s="2"/>
      <c r="L33" s="2"/>
    </row>
    <row r="34" spans="2:12" x14ac:dyDescent="0.25">
      <c r="B34" s="39" t="s">
        <v>16</v>
      </c>
      <c r="C34" s="40"/>
      <c r="D34" s="40"/>
      <c r="E34" s="40"/>
      <c r="F34" s="41"/>
      <c r="G34" s="11"/>
      <c r="H34" s="4">
        <f>98390.21-69793.19+235000+23707.78+54326.4-32258.01+7999.99-7999.99+444199.99+32258.01-436200-315530.41+293108.61-99972.6-225469.2+20695+94932.6-72248.02+332643.2</f>
        <v>377790.37000000005</v>
      </c>
      <c r="I34" s="5"/>
      <c r="J34" s="5"/>
      <c r="K34" s="2"/>
      <c r="L34" s="2"/>
    </row>
    <row r="35" spans="2:12" x14ac:dyDescent="0.25">
      <c r="B35" s="39" t="s">
        <v>17</v>
      </c>
      <c r="C35" s="40"/>
      <c r="D35" s="40"/>
      <c r="E35" s="40"/>
      <c r="F35" s="41"/>
      <c r="G35" s="11"/>
      <c r="H35" s="4">
        <v>0</v>
      </c>
      <c r="I35" s="5"/>
      <c r="J35" s="5"/>
      <c r="K35" s="2"/>
      <c r="L35" s="2"/>
    </row>
    <row r="36" spans="2:12" x14ac:dyDescent="0.25">
      <c r="B36" s="39" t="s">
        <v>9</v>
      </c>
      <c r="C36" s="40"/>
      <c r="D36" s="40"/>
      <c r="E36" s="40"/>
      <c r="F36" s="41"/>
      <c r="G36" s="11"/>
      <c r="H36" s="4">
        <v>0</v>
      </c>
      <c r="I36" s="5"/>
      <c r="J36" s="5"/>
      <c r="K36" s="2"/>
    </row>
    <row r="37" spans="2:12" x14ac:dyDescent="0.25">
      <c r="B37" s="39" t="s">
        <v>18</v>
      </c>
      <c r="C37" s="40"/>
      <c r="D37" s="40"/>
      <c r="E37" s="40"/>
      <c r="F37" s="41"/>
      <c r="G37" s="11"/>
      <c r="H37" s="4">
        <v>0</v>
      </c>
      <c r="I37" s="5"/>
      <c r="J37" s="5"/>
    </row>
    <row r="38" spans="2:12" x14ac:dyDescent="0.25">
      <c r="B38" s="39" t="s">
        <v>35</v>
      </c>
      <c r="C38" s="40"/>
      <c r="D38" s="40"/>
      <c r="E38" s="40"/>
      <c r="F38" s="41"/>
      <c r="G38" s="11"/>
      <c r="H38" s="4">
        <v>0</v>
      </c>
      <c r="I38" s="5"/>
      <c r="J38" s="5"/>
      <c r="K38" s="2"/>
    </row>
    <row r="39" spans="2:12" x14ac:dyDescent="0.25">
      <c r="B39" s="42" t="s">
        <v>19</v>
      </c>
      <c r="C39" s="43"/>
      <c r="D39" s="43"/>
      <c r="E39" s="43"/>
      <c r="F39" s="44"/>
      <c r="G39" s="18">
        <v>46120</v>
      </c>
      <c r="H39" s="19">
        <f>SUM(H40:H54)</f>
        <v>3332812.6100000003</v>
      </c>
      <c r="I39" s="5"/>
      <c r="J39" s="5"/>
    </row>
    <row r="40" spans="2:12" x14ac:dyDescent="0.25">
      <c r="B40" s="39" t="s">
        <v>8</v>
      </c>
      <c r="C40" s="40"/>
      <c r="D40" s="40"/>
      <c r="E40" s="40"/>
      <c r="F40" s="41"/>
      <c r="G40" s="10"/>
      <c r="H40" s="6">
        <v>0</v>
      </c>
      <c r="I40" s="5"/>
      <c r="J40" s="5"/>
    </row>
    <row r="41" spans="2:12" x14ac:dyDescent="0.25">
      <c r="B41" s="39" t="s">
        <v>9</v>
      </c>
      <c r="C41" s="40"/>
      <c r="D41" s="40"/>
      <c r="E41" s="40"/>
      <c r="F41" s="41"/>
      <c r="G41" s="10"/>
      <c r="H41" s="6">
        <v>0</v>
      </c>
      <c r="I41" s="5"/>
      <c r="J41" s="5"/>
    </row>
    <row r="42" spans="2:12" x14ac:dyDescent="0.25">
      <c r="B42" s="39" t="s">
        <v>10</v>
      </c>
      <c r="C42" s="40"/>
      <c r="D42" s="40"/>
      <c r="E42" s="40"/>
      <c r="F42" s="41"/>
      <c r="G42" s="10"/>
      <c r="H42" s="6">
        <v>0</v>
      </c>
      <c r="I42" s="5"/>
      <c r="J42" s="5"/>
    </row>
    <row r="43" spans="2:12" x14ac:dyDescent="0.25">
      <c r="B43" s="39" t="s">
        <v>11</v>
      </c>
      <c r="C43" s="40"/>
      <c r="D43" s="40"/>
      <c r="E43" s="40"/>
      <c r="F43" s="41"/>
      <c r="G43" s="10"/>
      <c r="H43" s="4">
        <v>0</v>
      </c>
      <c r="I43" s="5"/>
      <c r="J43" s="13"/>
      <c r="K43" s="2"/>
      <c r="L43" s="2"/>
    </row>
    <row r="44" spans="2:12" x14ac:dyDescent="0.25">
      <c r="B44" s="39" t="s">
        <v>24</v>
      </c>
      <c r="C44" s="40"/>
      <c r="D44" s="40"/>
      <c r="E44" s="40"/>
      <c r="F44" s="41"/>
      <c r="G44" s="10" t="s">
        <v>25</v>
      </c>
      <c r="H44" s="6">
        <v>0</v>
      </c>
      <c r="I44" s="5"/>
      <c r="J44" s="5"/>
      <c r="L44" s="2"/>
    </row>
    <row r="45" spans="2:12" x14ac:dyDescent="0.25">
      <c r="B45" s="39" t="s">
        <v>12</v>
      </c>
      <c r="C45" s="40"/>
      <c r="D45" s="40"/>
      <c r="E45" s="40"/>
      <c r="F45" s="41"/>
      <c r="G45" s="10"/>
      <c r="H45" s="4">
        <v>0</v>
      </c>
      <c r="I45" s="5"/>
      <c r="J45" s="5"/>
    </row>
    <row r="46" spans="2:12" x14ac:dyDescent="0.25">
      <c r="B46" s="39" t="s">
        <v>13</v>
      </c>
      <c r="C46" s="40"/>
      <c r="D46" s="40"/>
      <c r="E46" s="40"/>
      <c r="F46" s="41"/>
      <c r="G46" s="10"/>
      <c r="H46" s="4">
        <v>0</v>
      </c>
      <c r="I46" s="5"/>
      <c r="J46" s="5"/>
      <c r="L46" s="2"/>
    </row>
    <row r="47" spans="2:12" x14ac:dyDescent="0.25">
      <c r="B47" s="39" t="s">
        <v>26</v>
      </c>
      <c r="C47" s="40"/>
      <c r="D47" s="40"/>
      <c r="E47" s="40"/>
      <c r="F47" s="41"/>
      <c r="G47" s="10"/>
      <c r="H47" s="4">
        <v>0</v>
      </c>
      <c r="I47" s="5"/>
      <c r="J47" s="5"/>
      <c r="L47" s="2"/>
    </row>
    <row r="48" spans="2:12" x14ac:dyDescent="0.25">
      <c r="B48" s="39" t="s">
        <v>14</v>
      </c>
      <c r="C48" s="40"/>
      <c r="D48" s="40"/>
      <c r="E48" s="40"/>
      <c r="F48" s="41"/>
      <c r="G48" s="10"/>
      <c r="H48" s="4">
        <v>0</v>
      </c>
      <c r="I48" s="5"/>
      <c r="J48" s="5"/>
    </row>
    <row r="49" spans="2:12" x14ac:dyDescent="0.25">
      <c r="B49" s="39" t="s">
        <v>28</v>
      </c>
      <c r="C49" s="40"/>
      <c r="D49" s="40"/>
      <c r="E49" s="40"/>
      <c r="F49" s="41"/>
      <c r="G49" s="10"/>
      <c r="H49" s="4">
        <v>0</v>
      </c>
      <c r="I49" s="5"/>
      <c r="J49" s="5"/>
    </row>
    <row r="50" spans="2:12" x14ac:dyDescent="0.25">
      <c r="B50" s="39" t="s">
        <v>15</v>
      </c>
      <c r="C50" s="40"/>
      <c r="D50" s="40"/>
      <c r="E50" s="40"/>
      <c r="F50" s="41"/>
      <c r="G50" s="10"/>
      <c r="H50" s="4">
        <f>1634845.61</f>
        <v>1634845.61</v>
      </c>
      <c r="I50" s="5"/>
      <c r="J50" s="5"/>
    </row>
    <row r="51" spans="2:12" x14ac:dyDescent="0.25">
      <c r="B51" s="39" t="s">
        <v>16</v>
      </c>
      <c r="C51" s="40"/>
      <c r="D51" s="40"/>
      <c r="E51" s="40"/>
      <c r="F51" s="41"/>
      <c r="G51" s="10"/>
      <c r="H51" s="4">
        <f>1193303.16+67895+13840+110259.61+268819.12+43000+850.11</f>
        <v>1697967.0000000002</v>
      </c>
      <c r="I51" s="5"/>
      <c r="J51" s="5"/>
    </row>
    <row r="52" spans="2:12" x14ac:dyDescent="0.25">
      <c r="B52" s="39" t="s">
        <v>27</v>
      </c>
      <c r="C52" s="40"/>
      <c r="D52" s="40"/>
      <c r="E52" s="40"/>
      <c r="F52" s="41"/>
      <c r="G52" s="10"/>
      <c r="H52" s="4">
        <v>0</v>
      </c>
      <c r="I52" s="17"/>
      <c r="J52" s="5"/>
      <c r="K52" s="5"/>
      <c r="L52" s="2"/>
    </row>
    <row r="53" spans="2:12" x14ac:dyDescent="0.25">
      <c r="B53" s="39" t="s">
        <v>17</v>
      </c>
      <c r="C53" s="40"/>
      <c r="D53" s="40"/>
      <c r="E53" s="40"/>
      <c r="F53" s="41"/>
      <c r="G53" s="10"/>
      <c r="H53" s="4">
        <v>0</v>
      </c>
      <c r="I53" s="5"/>
      <c r="J53" s="5"/>
      <c r="K53" s="2"/>
      <c r="L53" s="5"/>
    </row>
    <row r="54" spans="2:12" x14ac:dyDescent="0.25">
      <c r="B54" s="39" t="s">
        <v>18</v>
      </c>
      <c r="C54" s="40"/>
      <c r="D54" s="40"/>
      <c r="E54" s="40"/>
      <c r="F54" s="41"/>
      <c r="G54" s="10"/>
      <c r="H54" s="4">
        <v>0</v>
      </c>
      <c r="I54" s="5"/>
      <c r="J54" s="5"/>
      <c r="K54" s="2"/>
      <c r="L54" s="5"/>
    </row>
    <row r="55" spans="2:12" x14ac:dyDescent="0.25">
      <c r="B55" s="42" t="s">
        <v>20</v>
      </c>
      <c r="C55" s="43"/>
      <c r="D55" s="43"/>
      <c r="E55" s="43"/>
      <c r="F55" s="44"/>
      <c r="G55" s="18">
        <v>46120</v>
      </c>
      <c r="H55" s="19">
        <f>SUM(H56:H61)</f>
        <v>0</v>
      </c>
      <c r="I55" s="5"/>
      <c r="J55" s="5"/>
      <c r="K55" s="2"/>
      <c r="L55" s="2"/>
    </row>
    <row r="56" spans="2:12" x14ac:dyDescent="0.25">
      <c r="B56" s="39" t="s">
        <v>8</v>
      </c>
      <c r="C56" s="40"/>
      <c r="D56" s="40"/>
      <c r="E56" s="40"/>
      <c r="F56" s="41"/>
      <c r="G56" s="11"/>
      <c r="H56" s="6">
        <v>0</v>
      </c>
      <c r="I56" s="5"/>
      <c r="J56" s="5"/>
      <c r="K56" s="2"/>
      <c r="L56" s="2"/>
    </row>
    <row r="57" spans="2:12" x14ac:dyDescent="0.25">
      <c r="B57" s="39" t="s">
        <v>11</v>
      </c>
      <c r="C57" s="40"/>
      <c r="D57" s="40"/>
      <c r="E57" s="40"/>
      <c r="F57" s="41"/>
      <c r="G57" s="11"/>
      <c r="H57" s="4">
        <v>0</v>
      </c>
      <c r="I57" s="5"/>
      <c r="J57" s="13"/>
      <c r="K57" s="2"/>
      <c r="L57" s="2"/>
    </row>
    <row r="58" spans="2:12" x14ac:dyDescent="0.25">
      <c r="B58" s="39" t="s">
        <v>16</v>
      </c>
      <c r="C58" s="40"/>
      <c r="D58" s="40"/>
      <c r="E58" s="40"/>
      <c r="F58" s="41"/>
      <c r="G58" s="11"/>
      <c r="H58" s="4">
        <v>0</v>
      </c>
      <c r="I58" s="5"/>
      <c r="J58" s="5"/>
      <c r="K58" s="2"/>
      <c r="L58" s="2"/>
    </row>
    <row r="59" spans="2:12" x14ac:dyDescent="0.25">
      <c r="B59" s="39" t="s">
        <v>17</v>
      </c>
      <c r="C59" s="40"/>
      <c r="D59" s="40"/>
      <c r="E59" s="40"/>
      <c r="F59" s="41"/>
      <c r="G59" s="11"/>
      <c r="H59" s="4">
        <v>0</v>
      </c>
      <c r="I59" s="5"/>
      <c r="J59" s="5"/>
      <c r="K59" s="2"/>
      <c r="L59" s="2"/>
    </row>
    <row r="60" spans="2:12" x14ac:dyDescent="0.25">
      <c r="B60" s="39" t="s">
        <v>9</v>
      </c>
      <c r="C60" s="40"/>
      <c r="D60" s="40"/>
      <c r="E60" s="40"/>
      <c r="F60" s="41"/>
      <c r="G60" s="11"/>
      <c r="H60" s="1">
        <v>0</v>
      </c>
      <c r="I60" s="5"/>
      <c r="J60" s="5"/>
      <c r="K60" s="2"/>
      <c r="L60" s="2"/>
    </row>
    <row r="61" spans="2:12" x14ac:dyDescent="0.25">
      <c r="B61" s="39" t="s">
        <v>18</v>
      </c>
      <c r="C61" s="40"/>
      <c r="D61" s="40"/>
      <c r="E61" s="40"/>
      <c r="F61" s="41"/>
      <c r="G61" s="11"/>
      <c r="H61" s="1">
        <v>0</v>
      </c>
      <c r="I61" s="5"/>
      <c r="J61" s="5"/>
      <c r="K61" s="2"/>
      <c r="L61" s="2"/>
    </row>
    <row r="62" spans="2:12" x14ac:dyDescent="0.25">
      <c r="B62" s="49" t="s">
        <v>21</v>
      </c>
      <c r="C62" s="50"/>
      <c r="D62" s="50"/>
      <c r="E62" s="50"/>
      <c r="F62" s="51"/>
      <c r="G62" s="24">
        <v>46120</v>
      </c>
      <c r="H62" s="25">
        <f>6082460.98-7682.4+16512.4-16512.4+54996.71+625615.85+74472.33-625615.85-9175.98+53878-4193878+17354.53-17354.53+55837.58+76875.98+666540.43-666540.43+64248.03-1320000+17354.53-17354.53+0.39-27844+63167.34+89661.54+722280.01-3520-6528-722280.01</f>
        <v>1046970.4999999995</v>
      </c>
      <c r="I62" s="5"/>
      <c r="K62" s="2"/>
      <c r="L62" s="2"/>
    </row>
    <row r="63" spans="2:12" x14ac:dyDescent="0.25">
      <c r="B63" s="39" t="s">
        <v>22</v>
      </c>
      <c r="C63" s="40"/>
      <c r="D63" s="40"/>
      <c r="E63" s="40"/>
      <c r="F63" s="41"/>
      <c r="G63" s="11"/>
      <c r="H63" s="1">
        <v>0</v>
      </c>
      <c r="I63" s="5"/>
      <c r="J63" s="5"/>
      <c r="L63" s="2"/>
    </row>
    <row r="64" spans="2:12" ht="18.75" x14ac:dyDescent="0.3">
      <c r="B64" s="46" t="s">
        <v>23</v>
      </c>
      <c r="C64" s="47"/>
      <c r="D64" s="47"/>
      <c r="E64" s="47"/>
      <c r="F64" s="48"/>
      <c r="G64" s="23"/>
      <c r="H64" s="26">
        <f>H14+H31-H39-H55+H62-H63</f>
        <v>1714163.0899999994</v>
      </c>
      <c r="I64" s="5"/>
      <c r="J64" s="5"/>
      <c r="K64" s="2"/>
    </row>
    <row r="65" spans="2:11" x14ac:dyDescent="0.25">
      <c r="B65" s="8"/>
      <c r="C65" s="8"/>
      <c r="D65" s="8"/>
      <c r="E65" s="8"/>
      <c r="F65" s="8"/>
      <c r="G65" s="3"/>
      <c r="H65" s="7"/>
      <c r="I65" s="5"/>
      <c r="J65" s="5"/>
      <c r="K65" s="2"/>
    </row>
    <row r="66" spans="2:11" ht="15.75" x14ac:dyDescent="0.25">
      <c r="B66" s="30" t="s">
        <v>36</v>
      </c>
      <c r="C66" s="31"/>
      <c r="D66" s="31"/>
      <c r="E66" s="8"/>
      <c r="F66" s="8"/>
      <c r="G66" s="3"/>
      <c r="H66" s="7"/>
      <c r="I66" s="5"/>
      <c r="J66" s="5"/>
      <c r="K66" s="2"/>
    </row>
    <row r="68" spans="2:11" x14ac:dyDescent="0.25">
      <c r="B68" s="33" t="s">
        <v>37</v>
      </c>
      <c r="C68" s="63">
        <v>28795.17</v>
      </c>
      <c r="D68" s="64" t="s">
        <v>64</v>
      </c>
    </row>
    <row r="69" spans="2:11" x14ac:dyDescent="0.25">
      <c r="B69" s="33" t="s">
        <v>38</v>
      </c>
      <c r="C69" s="63">
        <v>187773.56</v>
      </c>
      <c r="D69" s="64" t="s">
        <v>65</v>
      </c>
    </row>
    <row r="70" spans="2:11" x14ac:dyDescent="0.25">
      <c r="B70" s="33" t="s">
        <v>38</v>
      </c>
      <c r="C70" s="63">
        <v>369188.82</v>
      </c>
      <c r="D70" s="64" t="s">
        <v>66</v>
      </c>
    </row>
    <row r="71" spans="2:11" x14ac:dyDescent="0.25">
      <c r="B71" s="33" t="s">
        <v>39</v>
      </c>
      <c r="C71" s="63">
        <v>18927.04</v>
      </c>
      <c r="D71" s="64" t="s">
        <v>67</v>
      </c>
    </row>
    <row r="72" spans="2:11" x14ac:dyDescent="0.25">
      <c r="B72" s="33" t="s">
        <v>39</v>
      </c>
      <c r="C72" s="63">
        <v>592662.55000000005</v>
      </c>
      <c r="D72" s="64" t="s">
        <v>68</v>
      </c>
    </row>
    <row r="73" spans="2:11" x14ac:dyDescent="0.25">
      <c r="B73" s="33" t="s">
        <v>39</v>
      </c>
      <c r="C73" s="34">
        <v>20115.59</v>
      </c>
      <c r="D73" s="32">
        <v>9006482642</v>
      </c>
    </row>
    <row r="74" spans="2:11" x14ac:dyDescent="0.25">
      <c r="B74" s="33" t="s">
        <v>39</v>
      </c>
      <c r="C74" s="34">
        <v>417382.88</v>
      </c>
      <c r="D74" s="65" t="s">
        <v>69</v>
      </c>
    </row>
    <row r="75" spans="2:11" x14ac:dyDescent="0.25">
      <c r="B75" s="68" t="s">
        <v>126</v>
      </c>
      <c r="C75" s="66">
        <f>SUM(C68:C74)</f>
        <v>1634845.6100000003</v>
      </c>
      <c r="D75" s="32"/>
    </row>
    <row r="76" spans="2:11" x14ac:dyDescent="0.25">
      <c r="B76" s="32" t="s">
        <v>40</v>
      </c>
      <c r="C76" s="34">
        <v>30000</v>
      </c>
      <c r="D76" s="32" t="s">
        <v>70</v>
      </c>
    </row>
    <row r="77" spans="2:11" x14ac:dyDescent="0.25">
      <c r="B77" s="32" t="s">
        <v>40</v>
      </c>
      <c r="C77" s="34">
        <v>5000</v>
      </c>
      <c r="D77" s="32" t="s">
        <v>71</v>
      </c>
    </row>
    <row r="78" spans="2:11" x14ac:dyDescent="0.25">
      <c r="B78" s="32" t="s">
        <v>40</v>
      </c>
      <c r="C78" s="34">
        <v>500</v>
      </c>
      <c r="D78" s="32" t="s">
        <v>72</v>
      </c>
    </row>
    <row r="79" spans="2:11" x14ac:dyDescent="0.25">
      <c r="B79" s="32" t="s">
        <v>40</v>
      </c>
      <c r="C79" s="34">
        <v>6000</v>
      </c>
      <c r="D79" s="32" t="s">
        <v>73</v>
      </c>
    </row>
    <row r="80" spans="2:11" x14ac:dyDescent="0.25">
      <c r="B80" s="32" t="s">
        <v>41</v>
      </c>
      <c r="C80" s="34">
        <v>10600</v>
      </c>
      <c r="D80" s="32" t="s">
        <v>74</v>
      </c>
    </row>
    <row r="81" spans="2:4" x14ac:dyDescent="0.25">
      <c r="B81" s="32" t="s">
        <v>41</v>
      </c>
      <c r="C81" s="34">
        <v>38000</v>
      </c>
      <c r="D81" s="32" t="s">
        <v>75</v>
      </c>
    </row>
    <row r="82" spans="2:4" x14ac:dyDescent="0.25">
      <c r="B82" s="32" t="s">
        <v>40</v>
      </c>
      <c r="C82" s="34">
        <v>12800</v>
      </c>
      <c r="D82" s="32" t="s">
        <v>76</v>
      </c>
    </row>
    <row r="83" spans="2:4" x14ac:dyDescent="0.25">
      <c r="B83" s="32" t="s">
        <v>40</v>
      </c>
      <c r="C83" s="34">
        <v>18000</v>
      </c>
      <c r="D83" s="32" t="s">
        <v>77</v>
      </c>
    </row>
    <row r="84" spans="2:4" x14ac:dyDescent="0.25">
      <c r="B84" s="32" t="s">
        <v>42</v>
      </c>
      <c r="C84" s="34">
        <v>33300</v>
      </c>
      <c r="D84" s="32" t="s">
        <v>78</v>
      </c>
    </row>
    <row r="85" spans="2:4" x14ac:dyDescent="0.25">
      <c r="B85" s="32" t="s">
        <v>42</v>
      </c>
      <c r="C85" s="34">
        <v>56100</v>
      </c>
      <c r="D85" s="32" t="s">
        <v>79</v>
      </c>
    </row>
    <row r="86" spans="2:4" x14ac:dyDescent="0.25">
      <c r="B86" s="32" t="s">
        <v>40</v>
      </c>
      <c r="C86" s="34">
        <v>500</v>
      </c>
      <c r="D86" s="32" t="s">
        <v>80</v>
      </c>
    </row>
    <row r="87" spans="2:4" x14ac:dyDescent="0.25">
      <c r="B87" s="32" t="s">
        <v>43</v>
      </c>
      <c r="C87" s="34">
        <v>7680</v>
      </c>
      <c r="D87" s="32" t="s">
        <v>81</v>
      </c>
    </row>
    <row r="88" spans="2:4" x14ac:dyDescent="0.25">
      <c r="B88" s="32" t="s">
        <v>43</v>
      </c>
      <c r="C88" s="34">
        <v>86400</v>
      </c>
      <c r="D88" s="32" t="s">
        <v>82</v>
      </c>
    </row>
    <row r="89" spans="2:4" x14ac:dyDescent="0.25">
      <c r="B89" s="32" t="s">
        <v>44</v>
      </c>
      <c r="C89" s="34">
        <v>1080</v>
      </c>
      <c r="D89" s="32" t="s">
        <v>83</v>
      </c>
    </row>
    <row r="90" spans="2:4" x14ac:dyDescent="0.25">
      <c r="B90" s="32" t="s">
        <v>45</v>
      </c>
      <c r="C90" s="34">
        <v>2950</v>
      </c>
      <c r="D90" s="32" t="s">
        <v>84</v>
      </c>
    </row>
    <row r="91" spans="2:4" x14ac:dyDescent="0.25">
      <c r="B91" s="32" t="s">
        <v>46</v>
      </c>
      <c r="C91" s="34">
        <v>15900</v>
      </c>
      <c r="D91" s="32" t="s">
        <v>85</v>
      </c>
    </row>
    <row r="92" spans="2:4" x14ac:dyDescent="0.25">
      <c r="B92" s="32" t="s">
        <v>47</v>
      </c>
      <c r="C92" s="34">
        <v>4500</v>
      </c>
      <c r="D92" s="32" t="s">
        <v>86</v>
      </c>
    </row>
    <row r="93" spans="2:4" x14ac:dyDescent="0.25">
      <c r="B93" s="32" t="s">
        <v>48</v>
      </c>
      <c r="C93" s="34">
        <v>9600</v>
      </c>
      <c r="D93" s="32" t="s">
        <v>87</v>
      </c>
    </row>
    <row r="94" spans="2:4" x14ac:dyDescent="0.25">
      <c r="B94" s="32" t="s">
        <v>49</v>
      </c>
      <c r="C94" s="34">
        <v>1043.6300000000001</v>
      </c>
      <c r="D94" s="32" t="s">
        <v>88</v>
      </c>
    </row>
    <row r="95" spans="2:4" x14ac:dyDescent="0.25">
      <c r="B95" s="32" t="s">
        <v>49</v>
      </c>
      <c r="C95" s="34">
        <v>19299.5</v>
      </c>
      <c r="D95" s="32" t="s">
        <v>89</v>
      </c>
    </row>
    <row r="96" spans="2:4" x14ac:dyDescent="0.25">
      <c r="B96" s="32" t="s">
        <v>49</v>
      </c>
      <c r="C96" s="34">
        <v>620.13</v>
      </c>
      <c r="D96" s="32" t="s">
        <v>90</v>
      </c>
    </row>
    <row r="97" spans="2:4" x14ac:dyDescent="0.25">
      <c r="B97" s="32" t="s">
        <v>49</v>
      </c>
      <c r="C97" s="34">
        <v>408.38</v>
      </c>
      <c r="D97" s="32" t="s">
        <v>91</v>
      </c>
    </row>
    <row r="98" spans="2:4" x14ac:dyDescent="0.25">
      <c r="B98" s="32" t="s">
        <v>49</v>
      </c>
      <c r="C98" s="34">
        <v>49912.5</v>
      </c>
      <c r="D98" s="32" t="s">
        <v>92</v>
      </c>
    </row>
    <row r="99" spans="2:4" x14ac:dyDescent="0.25">
      <c r="B99" s="32" t="s">
        <v>49</v>
      </c>
      <c r="C99" s="34">
        <v>81675</v>
      </c>
      <c r="D99" s="32" t="s">
        <v>93</v>
      </c>
    </row>
    <row r="100" spans="2:4" x14ac:dyDescent="0.25">
      <c r="B100" s="32" t="s">
        <v>49</v>
      </c>
      <c r="C100" s="34">
        <v>82431.25</v>
      </c>
      <c r="D100" s="32" t="s">
        <v>94</v>
      </c>
    </row>
    <row r="101" spans="2:4" x14ac:dyDescent="0.25">
      <c r="B101" s="32" t="s">
        <v>50</v>
      </c>
      <c r="C101" s="34">
        <v>19299.96</v>
      </c>
      <c r="D101" s="32" t="s">
        <v>95</v>
      </c>
    </row>
    <row r="102" spans="2:4" x14ac:dyDescent="0.25">
      <c r="B102" s="32" t="s">
        <v>43</v>
      </c>
      <c r="C102" s="34">
        <v>8856</v>
      </c>
      <c r="D102" s="32" t="s">
        <v>96</v>
      </c>
    </row>
    <row r="103" spans="2:4" x14ac:dyDescent="0.25">
      <c r="B103" s="32" t="s">
        <v>51</v>
      </c>
      <c r="C103" s="34">
        <v>7200</v>
      </c>
      <c r="D103" s="32" t="s">
        <v>97</v>
      </c>
    </row>
    <row r="104" spans="2:4" x14ac:dyDescent="0.25">
      <c r="B104" s="32" t="s">
        <v>52</v>
      </c>
      <c r="C104" s="34">
        <v>12000</v>
      </c>
      <c r="D104" s="32" t="s">
        <v>98</v>
      </c>
    </row>
    <row r="105" spans="2:4" x14ac:dyDescent="0.25">
      <c r="B105" s="32" t="s">
        <v>42</v>
      </c>
      <c r="C105" s="34">
        <v>235500</v>
      </c>
      <c r="D105" s="32" t="s">
        <v>99</v>
      </c>
    </row>
    <row r="106" spans="2:4" x14ac:dyDescent="0.25">
      <c r="B106" s="32" t="s">
        <v>53</v>
      </c>
      <c r="C106" s="34">
        <v>4284.8100000000004</v>
      </c>
      <c r="D106" s="32" t="s">
        <v>100</v>
      </c>
    </row>
    <row r="107" spans="2:4" x14ac:dyDescent="0.25">
      <c r="B107" s="32" t="s">
        <v>54</v>
      </c>
      <c r="C107" s="34">
        <v>54974</v>
      </c>
      <c r="D107" s="32" t="s">
        <v>101</v>
      </c>
    </row>
    <row r="108" spans="2:4" x14ac:dyDescent="0.25">
      <c r="B108" s="32" t="s">
        <v>55</v>
      </c>
      <c r="C108" s="34">
        <v>29898</v>
      </c>
      <c r="D108" s="32" t="s">
        <v>102</v>
      </c>
    </row>
    <row r="109" spans="2:4" x14ac:dyDescent="0.25">
      <c r="B109" s="32" t="s">
        <v>54</v>
      </c>
      <c r="C109" s="34">
        <v>18990</v>
      </c>
      <c r="D109" s="32" t="s">
        <v>103</v>
      </c>
    </row>
    <row r="110" spans="2:4" x14ac:dyDescent="0.25">
      <c r="B110" s="32" t="s">
        <v>56</v>
      </c>
      <c r="C110" s="34">
        <v>228000</v>
      </c>
      <c r="D110" s="32" t="s">
        <v>104</v>
      </c>
    </row>
    <row r="111" spans="2:4" x14ac:dyDescent="0.25">
      <c r="B111" s="32" t="s">
        <v>57</v>
      </c>
      <c r="C111" s="34">
        <v>4758</v>
      </c>
      <c r="D111" s="32" t="s">
        <v>105</v>
      </c>
    </row>
    <row r="112" spans="2:4" x14ac:dyDescent="0.25">
      <c r="B112" s="32" t="s">
        <v>57</v>
      </c>
      <c r="C112" s="34">
        <v>5838</v>
      </c>
      <c r="D112" s="32" t="s">
        <v>106</v>
      </c>
    </row>
    <row r="113" spans="2:4" x14ac:dyDescent="0.25">
      <c r="B113" s="32" t="s">
        <v>57</v>
      </c>
      <c r="C113" s="34">
        <v>2099</v>
      </c>
      <c r="D113" s="32" t="s">
        <v>107</v>
      </c>
    </row>
    <row r="114" spans="2:4" x14ac:dyDescent="0.25">
      <c r="B114" s="32" t="s">
        <v>58</v>
      </c>
      <c r="C114" s="34">
        <v>55200</v>
      </c>
      <c r="D114" s="32" t="s">
        <v>108</v>
      </c>
    </row>
    <row r="115" spans="2:4" x14ac:dyDescent="0.25">
      <c r="B115" s="32" t="s">
        <v>59</v>
      </c>
      <c r="C115" s="34">
        <v>13840</v>
      </c>
      <c r="D115" s="32" t="s">
        <v>109</v>
      </c>
    </row>
    <row r="116" spans="2:4" x14ac:dyDescent="0.25">
      <c r="B116" s="33" t="s">
        <v>53</v>
      </c>
      <c r="C116" s="63">
        <v>16979.38</v>
      </c>
      <c r="D116" s="64" t="s">
        <v>110</v>
      </c>
    </row>
    <row r="117" spans="2:4" x14ac:dyDescent="0.25">
      <c r="B117" s="33" t="s">
        <v>53</v>
      </c>
      <c r="C117" s="63">
        <v>3804.64</v>
      </c>
      <c r="D117" s="64" t="s">
        <v>111</v>
      </c>
    </row>
    <row r="118" spans="2:4" x14ac:dyDescent="0.25">
      <c r="B118" s="33" t="s">
        <v>53</v>
      </c>
      <c r="C118" s="63">
        <v>16364.28</v>
      </c>
      <c r="D118" s="64" t="s">
        <v>112</v>
      </c>
    </row>
    <row r="119" spans="2:4" x14ac:dyDescent="0.25">
      <c r="B119" s="33" t="s">
        <v>53</v>
      </c>
      <c r="C119" s="63">
        <v>7897.8</v>
      </c>
      <c r="D119" s="64" t="s">
        <v>113</v>
      </c>
    </row>
    <row r="120" spans="2:4" x14ac:dyDescent="0.25">
      <c r="B120" s="33" t="s">
        <v>53</v>
      </c>
      <c r="C120" s="63">
        <v>528.46</v>
      </c>
      <c r="D120" s="64" t="s">
        <v>114</v>
      </c>
    </row>
    <row r="121" spans="2:4" x14ac:dyDescent="0.25">
      <c r="B121" s="33" t="s">
        <v>53</v>
      </c>
      <c r="C121" s="63">
        <v>30202.67</v>
      </c>
      <c r="D121" s="64" t="s">
        <v>115</v>
      </c>
    </row>
    <row r="122" spans="2:4" x14ac:dyDescent="0.25">
      <c r="B122" s="33" t="s">
        <v>53</v>
      </c>
      <c r="C122" s="63">
        <v>4189.58</v>
      </c>
      <c r="D122" s="64" t="s">
        <v>116</v>
      </c>
    </row>
    <row r="123" spans="2:4" x14ac:dyDescent="0.25">
      <c r="B123" s="33" t="s">
        <v>53</v>
      </c>
      <c r="C123" s="63">
        <v>4409.22</v>
      </c>
      <c r="D123" s="64" t="s">
        <v>117</v>
      </c>
    </row>
    <row r="124" spans="2:4" x14ac:dyDescent="0.25">
      <c r="B124" s="33" t="s">
        <v>53</v>
      </c>
      <c r="C124" s="63">
        <v>25883.58</v>
      </c>
      <c r="D124" s="64" t="s">
        <v>118</v>
      </c>
    </row>
    <row r="125" spans="2:4" x14ac:dyDescent="0.25">
      <c r="B125" s="32" t="s">
        <v>33</v>
      </c>
      <c r="C125" s="34">
        <v>74800</v>
      </c>
      <c r="D125" s="32" t="s">
        <v>119</v>
      </c>
    </row>
    <row r="126" spans="2:4" x14ac:dyDescent="0.25">
      <c r="B126" s="32" t="s">
        <v>60</v>
      </c>
      <c r="C126" s="34">
        <v>151005.29999999999</v>
      </c>
      <c r="D126" s="32" t="s">
        <v>120</v>
      </c>
    </row>
    <row r="127" spans="2:4" x14ac:dyDescent="0.25">
      <c r="B127" s="32" t="s">
        <v>61</v>
      </c>
      <c r="C127" s="34">
        <v>11394</v>
      </c>
      <c r="D127" s="32" t="s">
        <v>121</v>
      </c>
    </row>
    <row r="128" spans="2:4" x14ac:dyDescent="0.25">
      <c r="B128" s="32" t="s">
        <v>62</v>
      </c>
      <c r="C128" s="34">
        <v>25569.82</v>
      </c>
      <c r="D128" s="32" t="s">
        <v>122</v>
      </c>
    </row>
    <row r="129" spans="2:4" x14ac:dyDescent="0.25">
      <c r="B129" s="32" t="s">
        <v>62</v>
      </c>
      <c r="C129" s="34">
        <v>6050</v>
      </c>
      <c r="D129" s="32" t="s">
        <v>123</v>
      </c>
    </row>
    <row r="130" spans="2:4" x14ac:dyDescent="0.25">
      <c r="B130" s="33" t="s">
        <v>46</v>
      </c>
      <c r="C130" s="36">
        <v>8000</v>
      </c>
      <c r="D130" s="35" t="s">
        <v>124</v>
      </c>
    </row>
    <row r="131" spans="2:4" x14ac:dyDescent="0.25">
      <c r="B131" s="33" t="s">
        <v>63</v>
      </c>
      <c r="C131" s="36">
        <v>35000</v>
      </c>
      <c r="D131" s="35" t="s">
        <v>125</v>
      </c>
    </row>
    <row r="132" spans="2:4" x14ac:dyDescent="0.25">
      <c r="B132" s="37" t="s">
        <v>32</v>
      </c>
      <c r="C132" s="67">
        <f>SUM(C76:C131)</f>
        <v>1697116.8900000001</v>
      </c>
      <c r="D132" s="69"/>
    </row>
  </sheetData>
  <mergeCells count="60">
    <mergeCell ref="B21:F21"/>
    <mergeCell ref="B23:F23"/>
    <mergeCell ref="B25:F25"/>
    <mergeCell ref="B28:F28"/>
    <mergeCell ref="B48:F48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B5:D5"/>
    <mergeCell ref="B6:D6"/>
    <mergeCell ref="B8:H8"/>
    <mergeCell ref="B15:F15"/>
    <mergeCell ref="B20:F20"/>
    <mergeCell ref="B19:F19"/>
    <mergeCell ref="K11:O11"/>
    <mergeCell ref="B13:F13"/>
    <mergeCell ref="B12:F12"/>
    <mergeCell ref="B14:F14"/>
    <mergeCell ref="B11:F11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51:F51"/>
    <mergeCell ref="B50:F50"/>
    <mergeCell ref="B44:F44"/>
    <mergeCell ref="B49:F49"/>
    <mergeCell ref="B52:F52"/>
    <mergeCell ref="B47:F47"/>
    <mergeCell ref="B2:H2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22:F22"/>
    <mergeCell ref="B24:F24"/>
    <mergeCell ref="B4:D4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2026-03-30T07:49:17Z</cp:lastPrinted>
  <dcterms:created xsi:type="dcterms:W3CDTF">2018-11-15T09:32:50Z</dcterms:created>
  <dcterms:modified xsi:type="dcterms:W3CDTF">2026-04-16T14:13:32Z</dcterms:modified>
  <cp:category/>
  <cp:contentStatus/>
</cp:coreProperties>
</file>